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225" windowWidth="18195" windowHeight="7875"/>
  </bookViews>
  <sheets>
    <sheet name="Ark1" sheetId="4" r:id="rId1"/>
  </sheets>
  <definedNames>
    <definedName name="_xlnm.Print_Area" localSheetId="0">'Ark1'!$A$1:$I$80</definedName>
  </definedNames>
  <calcPr calcId="145621"/>
</workbook>
</file>

<file path=xl/calcChain.xml><?xml version="1.0" encoding="utf-8"?>
<calcChain xmlns="http://schemas.openxmlformats.org/spreadsheetml/2006/main">
  <c r="I8" i="4" l="1"/>
  <c r="F8" i="4"/>
  <c r="I39" i="4"/>
  <c r="I56" i="4"/>
  <c r="F56" i="4"/>
  <c r="F39" i="4" l="1"/>
  <c r="B39" i="4"/>
  <c r="H37" i="4"/>
  <c r="D37" i="4"/>
  <c r="E37" i="4" s="1"/>
  <c r="H36" i="4"/>
  <c r="D36" i="4"/>
  <c r="E36" i="4" s="1"/>
  <c r="I31" i="4"/>
  <c r="F31" i="4"/>
  <c r="B31" i="4"/>
  <c r="D23" i="4"/>
  <c r="D24" i="4"/>
  <c r="H4" i="4"/>
  <c r="D4" i="4"/>
  <c r="E4" i="4" s="1"/>
  <c r="B16" i="4"/>
  <c r="H13" i="4"/>
  <c r="D13" i="4"/>
  <c r="E13" i="4" s="1"/>
  <c r="H12" i="4"/>
  <c r="D12" i="4"/>
  <c r="E12" i="4" s="1"/>
  <c r="E6" i="4"/>
  <c r="B8" i="4"/>
  <c r="H3" i="4"/>
  <c r="H5" i="4"/>
  <c r="H7" i="4"/>
  <c r="H11" i="4"/>
  <c r="H14" i="4"/>
  <c r="H15" i="4"/>
  <c r="H30" i="4"/>
  <c r="H35" i="4"/>
  <c r="H38" i="4"/>
  <c r="H44" i="4"/>
  <c r="H46" i="4"/>
  <c r="H48" i="4"/>
  <c r="H49" i="4"/>
  <c r="H50" i="4"/>
  <c r="H51" i="4"/>
  <c r="H52" i="4"/>
  <c r="H54" i="4"/>
  <c r="H55" i="4"/>
  <c r="D3" i="4"/>
  <c r="D5" i="4"/>
  <c r="E5" i="4" s="1"/>
  <c r="D7" i="4"/>
  <c r="E7" i="4" s="1"/>
  <c r="D11" i="4"/>
  <c r="E11" i="4" s="1"/>
  <c r="D14" i="4"/>
  <c r="E14" i="4" s="1"/>
  <c r="D15" i="4"/>
  <c r="E15" i="4" s="1"/>
  <c r="D19" i="4"/>
  <c r="D22" i="4"/>
  <c r="D30" i="4"/>
  <c r="E30" i="4" s="1"/>
  <c r="E31" i="4" s="1"/>
  <c r="D34" i="4"/>
  <c r="E34" i="4" s="1"/>
  <c r="D35" i="4"/>
  <c r="E35" i="4" s="1"/>
  <c r="D38" i="4"/>
  <c r="E38" i="4" s="1"/>
  <c r="D43" i="4"/>
  <c r="D44" i="4"/>
  <c r="E44" i="4" s="1"/>
  <c r="D46" i="4"/>
  <c r="E46" i="4" s="1"/>
  <c r="D48" i="4"/>
  <c r="E48" i="4" s="1"/>
  <c r="D49" i="4"/>
  <c r="E49" i="4" s="1"/>
  <c r="D50" i="4"/>
  <c r="D51" i="4"/>
  <c r="D52" i="4"/>
  <c r="E52" i="4" s="1"/>
  <c r="D53" i="4"/>
  <c r="D54" i="4"/>
  <c r="E54" i="4" s="1"/>
  <c r="D55" i="4"/>
  <c r="F58" i="4" l="1"/>
  <c r="F63" i="4" s="1"/>
  <c r="H39" i="4"/>
  <c r="H58" i="4" s="1"/>
  <c r="E8" i="4"/>
  <c r="E56" i="4"/>
  <c r="B58" i="4"/>
  <c r="I58" i="4"/>
  <c r="I63" i="4" s="1"/>
  <c r="D56" i="4"/>
  <c r="D39" i="4"/>
  <c r="D31" i="4"/>
  <c r="D16" i="4"/>
  <c r="D8" i="4"/>
  <c r="E58" i="4" l="1"/>
  <c r="D58" i="4"/>
</calcChain>
</file>

<file path=xl/sharedStrings.xml><?xml version="1.0" encoding="utf-8"?>
<sst xmlns="http://schemas.openxmlformats.org/spreadsheetml/2006/main" count="50" uniqueCount="49">
  <si>
    <t>Udgifter i alt
ekskl. Moms</t>
  </si>
  <si>
    <t>Fordeling i
%</t>
  </si>
  <si>
    <t>Udgift
boligareal
ekskl. Moms</t>
  </si>
  <si>
    <t>Udgift
boligareal
inkl. Moms</t>
  </si>
  <si>
    <t>Forventet
udgift
boligareal
inkl. Moms</t>
  </si>
  <si>
    <t>Udgift
serviceareal
ekskl. Moms</t>
  </si>
  <si>
    <t>Forventet
udgift
serviceareal
ekskl. Moms</t>
  </si>
  <si>
    <t>Teknisk rådgivning og lystryk</t>
  </si>
  <si>
    <t>Anden rådgivning</t>
  </si>
  <si>
    <t>Førsynsrapport</t>
  </si>
  <si>
    <t>Byggesagshonorar</t>
  </si>
  <si>
    <t>Byggelånsrenter</t>
  </si>
  <si>
    <t>Promillegebyr</t>
  </si>
  <si>
    <t>Gebyr til kommunen</t>
  </si>
  <si>
    <t>Byggeskadefonden</t>
  </si>
  <si>
    <t>1. Grundkøb</t>
  </si>
  <si>
    <t>2. Tilslutningsafgift</t>
  </si>
  <si>
    <t>3. Håndværkerudgifter</t>
  </si>
  <si>
    <t>4. Inventar m.v.</t>
  </si>
  <si>
    <t>5. Omkostninger</t>
  </si>
  <si>
    <t>Hoved sum</t>
  </si>
  <si>
    <t>Delsum Grundkøb</t>
  </si>
  <si>
    <t>Delsum Tilslutningsafgift</t>
  </si>
  <si>
    <t>Delsum Håndværkerudgifter</t>
  </si>
  <si>
    <t>Delsum Inventar m.v.</t>
  </si>
  <si>
    <t>Delsum Omkostninger</t>
  </si>
  <si>
    <t>Skema B budget</t>
  </si>
  <si>
    <t>Risikopulje håndværkerudgifter</t>
  </si>
  <si>
    <t>Miele, hårde hvidevarer</t>
  </si>
  <si>
    <t>Botved, liftsystem</t>
  </si>
  <si>
    <t>Kommunal fiber, IT m.v.</t>
  </si>
  <si>
    <t>Censor gulve</t>
  </si>
  <si>
    <t>Håndværkerudgifter, RB 12.12.12</t>
  </si>
  <si>
    <t>Nedbrydning, VK 20.12.12</t>
  </si>
  <si>
    <t>Udtørring og byggevand, VK 20.12.12</t>
  </si>
  <si>
    <t>Ekstraarbejder, RB jan 13</t>
  </si>
  <si>
    <t>Inventar m.v</t>
  </si>
  <si>
    <t>Omkostninger, VK 20.12.12</t>
  </si>
  <si>
    <t>Tilskud EBST, regulering VK 20.12.12</t>
  </si>
  <si>
    <t>Grundkøb, regulering VK 20.12.12</t>
  </si>
  <si>
    <t>Konkurrencevederlag, reg VK 20.12.12</t>
  </si>
  <si>
    <t>Fagdommerhonorar, reg VK 20.12.12</t>
  </si>
  <si>
    <t>Flytteudgifter til beboere og adm.</t>
  </si>
  <si>
    <t>Risikopulje entrepriseindeksering</t>
  </si>
  <si>
    <t>Balance</t>
  </si>
  <si>
    <t>Tidlig bevilling (førinvesteringer)</t>
  </si>
  <si>
    <t>Anden finasiering censor gulve</t>
  </si>
  <si>
    <t>Antenneudgifter udgår af RB 12.12.12</t>
  </si>
  <si>
    <t>Forsikringer mm. Inkl. uforudseelige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</si>
</sst>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  <scheme val="minor"/>
    </font>
    <font>
      <b/>
      <sz val="12.5"/>
      <name val="Arial Black"/>
      <family val="2"/>
      <scheme val="major"/>
    </font>
    <font>
      <b/>
      <sz val="10"/>
      <name val="Arial Black"/>
      <family val="2"/>
      <scheme val="major"/>
    </font>
    <font>
      <b/>
      <sz val="18"/>
      <name val="Arial Black"/>
      <family val="2"/>
      <scheme val="major"/>
    </font>
    <font>
      <b/>
      <sz val="10"/>
      <color theme="1"/>
      <name val="Arial"/>
      <family val="2"/>
      <scheme val="minor"/>
    </font>
    <font>
      <b/>
      <sz val="10"/>
      <color indexed="8"/>
      <name val="Arial"/>
      <family val="2"/>
      <scheme val="minor"/>
    </font>
    <font>
      <b/>
      <sz val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1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2" fillId="0" borderId="3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/>
    <xf numFmtId="4" fontId="0" fillId="0" borderId="0" xfId="0" applyNumberFormat="1"/>
    <xf numFmtId="4" fontId="4" fillId="0" borderId="0" xfId="0" applyNumberFormat="1" applyFont="1"/>
    <xf numFmtId="4" fontId="5" fillId="0" borderId="0" xfId="0" applyNumberFormat="1" applyFont="1"/>
    <xf numFmtId="0" fontId="0" fillId="0" borderId="0" xfId="0" applyFont="1"/>
    <xf numFmtId="4" fontId="6" fillId="0" borderId="4" xfId="0" applyNumberFormat="1" applyFont="1" applyBorder="1"/>
    <xf numFmtId="4" fontId="0" fillId="0" borderId="0" xfId="0" applyNumberFormat="1" applyFont="1"/>
  </cellXfs>
  <cellStyles count="6"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el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Bascon">
  <a:themeElements>
    <a:clrScheme name="Bascon">
      <a:dk1>
        <a:sysClr val="windowText" lastClr="000000"/>
      </a:dk1>
      <a:lt1>
        <a:sysClr val="window" lastClr="FFFFFF"/>
      </a:lt1>
      <a:dk2>
        <a:srgbClr val="115889"/>
      </a:dk2>
      <a:lt2>
        <a:srgbClr val="C0E1F6"/>
      </a:lt2>
      <a:accent1>
        <a:srgbClr val="84C4F0"/>
      </a:accent1>
      <a:accent2>
        <a:srgbClr val="A8D6F2"/>
      </a:accent2>
      <a:accent3>
        <a:srgbClr val="623521"/>
      </a:accent3>
      <a:accent4>
        <a:srgbClr val="8D4C2F"/>
      </a:accent4>
      <a:accent5>
        <a:srgbClr val="D69D84"/>
      </a:accent5>
      <a:accent6>
        <a:srgbClr val="CA4F1C"/>
      </a:accent6>
      <a:hlink>
        <a:srgbClr val="005CB8"/>
      </a:hlink>
      <a:folHlink>
        <a:srgbClr val="622476"/>
      </a:folHlink>
    </a:clrScheme>
    <a:fontScheme name="Bascon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view="pageLayout" topLeftCell="A28" zoomScale="115" zoomScaleNormal="100" zoomScalePageLayoutView="115" workbookViewId="0">
      <selection activeCell="D44" sqref="D44"/>
    </sheetView>
  </sheetViews>
  <sheetFormatPr defaultColWidth="9" defaultRowHeight="12.75" x14ac:dyDescent="0.2"/>
  <cols>
    <col min="1" max="1" width="34.42578125" style="2" customWidth="1"/>
    <col min="2" max="9" width="13.28515625" style="5" customWidth="1"/>
    <col min="10" max="10" width="9" style="2"/>
  </cols>
  <sheetData>
    <row r="1" spans="1:10" ht="65.099999999999994" customHeight="1" x14ac:dyDescent="0.2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1</v>
      </c>
      <c r="H1" s="4" t="s">
        <v>5</v>
      </c>
      <c r="I1" s="4" t="s">
        <v>6</v>
      </c>
      <c r="J1"/>
    </row>
    <row r="2" spans="1:10" x14ac:dyDescent="0.2">
      <c r="A2" s="1" t="s">
        <v>15</v>
      </c>
      <c r="B2" s="6"/>
      <c r="C2" s="6"/>
      <c r="D2" s="6"/>
      <c r="E2" s="6"/>
      <c r="F2" s="6"/>
      <c r="G2" s="6"/>
      <c r="H2" s="6"/>
      <c r="I2" s="6"/>
      <c r="J2"/>
    </row>
    <row r="3" spans="1:10" x14ac:dyDescent="0.2">
      <c r="A3" t="s">
        <v>39</v>
      </c>
      <c r="B3" s="6">
        <v>0</v>
      </c>
      <c r="C3" s="6">
        <v>0.8</v>
      </c>
      <c r="D3" s="6">
        <f t="shared" ref="D3:D55" si="0">SUM(B3*C3)</f>
        <v>0</v>
      </c>
      <c r="E3" s="6">
        <v>4850000</v>
      </c>
      <c r="F3" s="6">
        <v>3750000</v>
      </c>
      <c r="G3" s="6">
        <v>0.2</v>
      </c>
      <c r="H3" s="6">
        <f t="shared" ref="H3:H55" si="1">SUM(B3*G3)</f>
        <v>0</v>
      </c>
      <c r="I3" s="6">
        <v>1100000</v>
      </c>
      <c r="J3"/>
    </row>
    <row r="4" spans="1:10" x14ac:dyDescent="0.2">
      <c r="A4"/>
      <c r="B4" s="6">
        <v>0</v>
      </c>
      <c r="C4" s="6">
        <v>0.8</v>
      </c>
      <c r="D4" s="6">
        <f t="shared" si="0"/>
        <v>0</v>
      </c>
      <c r="E4" s="6">
        <f t="shared" ref="E4:E54" si="2">SUM(D4*1.25)</f>
        <v>0</v>
      </c>
      <c r="F4" s="6">
        <v>0</v>
      </c>
      <c r="G4" s="6">
        <v>0.2</v>
      </c>
      <c r="H4" s="6">
        <f t="shared" si="1"/>
        <v>0</v>
      </c>
      <c r="I4" s="6">
        <v>0</v>
      </c>
      <c r="J4"/>
    </row>
    <row r="5" spans="1:10" x14ac:dyDescent="0.2">
      <c r="A5"/>
      <c r="B5" s="6">
        <v>0</v>
      </c>
      <c r="C5" s="6">
        <v>0.8</v>
      </c>
      <c r="D5" s="6">
        <f t="shared" si="0"/>
        <v>0</v>
      </c>
      <c r="E5" s="6">
        <f t="shared" si="2"/>
        <v>0</v>
      </c>
      <c r="F5" s="6">
        <v>0</v>
      </c>
      <c r="G5" s="6">
        <v>0.2</v>
      </c>
      <c r="H5" s="6">
        <f t="shared" si="1"/>
        <v>0</v>
      </c>
      <c r="I5" s="6">
        <v>0</v>
      </c>
      <c r="J5"/>
    </row>
    <row r="6" spans="1:10" x14ac:dyDescent="0.2">
      <c r="A6"/>
      <c r="B6" s="6">
        <v>0</v>
      </c>
      <c r="C6" s="6">
        <v>0.8</v>
      </c>
      <c r="D6" s="6">
        <v>0</v>
      </c>
      <c r="E6" s="6">
        <f t="shared" si="2"/>
        <v>0</v>
      </c>
      <c r="F6" s="6">
        <v>0</v>
      </c>
      <c r="G6" s="6">
        <v>0.2</v>
      </c>
      <c r="H6" s="6">
        <v>0</v>
      </c>
      <c r="I6" s="6">
        <v>0</v>
      </c>
      <c r="J6"/>
    </row>
    <row r="7" spans="1:10" x14ac:dyDescent="0.2">
      <c r="A7"/>
      <c r="B7" s="6">
        <v>0</v>
      </c>
      <c r="C7" s="6">
        <v>0.8</v>
      </c>
      <c r="D7" s="6">
        <f t="shared" si="0"/>
        <v>0</v>
      </c>
      <c r="E7" s="6">
        <f t="shared" si="2"/>
        <v>0</v>
      </c>
      <c r="F7" s="6">
        <v>0</v>
      </c>
      <c r="G7" s="6">
        <v>0.2</v>
      </c>
      <c r="H7" s="6">
        <f t="shared" si="1"/>
        <v>0</v>
      </c>
      <c r="I7" s="6">
        <v>0</v>
      </c>
      <c r="J7"/>
    </row>
    <row r="8" spans="1:10" x14ac:dyDescent="0.2">
      <c r="A8" s="1" t="s">
        <v>21</v>
      </c>
      <c r="B8" s="6">
        <f>SUM(B2:B7)</f>
        <v>0</v>
      </c>
      <c r="C8" s="6"/>
      <c r="D8" s="6">
        <f>SUM(D2:D7)</f>
        <v>0</v>
      </c>
      <c r="E8" s="6">
        <f>SUM(E3:E7)</f>
        <v>4850000</v>
      </c>
      <c r="F8" s="7">
        <f>SUM(F3:F7)</f>
        <v>3750000</v>
      </c>
      <c r="G8" s="6"/>
      <c r="H8" s="6">
        <v>0</v>
      </c>
      <c r="I8" s="7">
        <f>SUM(I3:I7)</f>
        <v>1100000</v>
      </c>
      <c r="J8"/>
    </row>
    <row r="9" spans="1:10" x14ac:dyDescent="0.2">
      <c r="A9"/>
      <c r="B9" s="6"/>
      <c r="C9" s="6"/>
      <c r="D9" s="6"/>
      <c r="E9" s="6"/>
      <c r="F9" s="6"/>
      <c r="G9" s="6"/>
      <c r="H9" s="6"/>
      <c r="I9" s="6"/>
      <c r="J9"/>
    </row>
    <row r="10" spans="1:10" x14ac:dyDescent="0.2">
      <c r="A10" s="1" t="s">
        <v>16</v>
      </c>
      <c r="B10" s="6"/>
      <c r="C10" s="6"/>
      <c r="D10" s="6"/>
      <c r="E10" s="6"/>
      <c r="F10" s="6"/>
      <c r="G10" s="6"/>
      <c r="H10" s="6"/>
      <c r="I10" s="6"/>
      <c r="J10"/>
    </row>
    <row r="11" spans="1:10" x14ac:dyDescent="0.2">
      <c r="A11"/>
      <c r="B11" s="6">
        <v>0</v>
      </c>
      <c r="C11" s="6">
        <v>0.8</v>
      </c>
      <c r="D11" s="6">
        <f t="shared" si="0"/>
        <v>0</v>
      </c>
      <c r="E11" s="6">
        <f t="shared" si="2"/>
        <v>0</v>
      </c>
      <c r="F11" s="6">
        <v>0</v>
      </c>
      <c r="G11" s="6">
        <v>0.2</v>
      </c>
      <c r="H11" s="6">
        <f t="shared" si="1"/>
        <v>0</v>
      </c>
      <c r="I11" s="6">
        <v>0</v>
      </c>
      <c r="J11"/>
    </row>
    <row r="12" spans="1:10" x14ac:dyDescent="0.2">
      <c r="A12"/>
      <c r="B12" s="6">
        <v>0</v>
      </c>
      <c r="C12" s="6">
        <v>0.8</v>
      </c>
      <c r="D12" s="6">
        <f t="shared" ref="D12" si="3">SUM(B12*C12)</f>
        <v>0</v>
      </c>
      <c r="E12" s="6">
        <f t="shared" si="2"/>
        <v>0</v>
      </c>
      <c r="F12" s="6">
        <v>0</v>
      </c>
      <c r="G12" s="6">
        <v>0.2</v>
      </c>
      <c r="H12" s="6">
        <f t="shared" ref="H12" si="4">SUM(B12*G12)</f>
        <v>0</v>
      </c>
      <c r="I12" s="6">
        <v>0</v>
      </c>
      <c r="J12"/>
    </row>
    <row r="13" spans="1:10" x14ac:dyDescent="0.2">
      <c r="A13"/>
      <c r="B13" s="6">
        <v>0</v>
      </c>
      <c r="C13" s="6">
        <v>0.8</v>
      </c>
      <c r="D13" s="6">
        <f t="shared" ref="D13" si="5">SUM(B13*C13)</f>
        <v>0</v>
      </c>
      <c r="E13" s="6">
        <f t="shared" si="2"/>
        <v>0</v>
      </c>
      <c r="F13" s="6">
        <v>0</v>
      </c>
      <c r="G13" s="6">
        <v>0.2</v>
      </c>
      <c r="H13" s="6">
        <f t="shared" ref="H13" si="6">SUM(B13*G13)</f>
        <v>0</v>
      </c>
      <c r="I13" s="6">
        <v>0</v>
      </c>
      <c r="J13"/>
    </row>
    <row r="14" spans="1:10" x14ac:dyDescent="0.2">
      <c r="A14"/>
      <c r="B14" s="6">
        <v>0</v>
      </c>
      <c r="C14" s="6">
        <v>0.8</v>
      </c>
      <c r="D14" s="6">
        <f t="shared" si="0"/>
        <v>0</v>
      </c>
      <c r="E14" s="6">
        <f t="shared" si="2"/>
        <v>0</v>
      </c>
      <c r="F14" s="6">
        <v>0</v>
      </c>
      <c r="G14" s="6">
        <v>0.2</v>
      </c>
      <c r="H14" s="6">
        <f t="shared" si="1"/>
        <v>0</v>
      </c>
      <c r="I14" s="6">
        <v>0</v>
      </c>
      <c r="J14"/>
    </row>
    <row r="15" spans="1:10" x14ac:dyDescent="0.2">
      <c r="A15"/>
      <c r="B15" s="6">
        <v>0</v>
      </c>
      <c r="C15" s="6">
        <v>0.8</v>
      </c>
      <c r="D15" s="6">
        <f t="shared" si="0"/>
        <v>0</v>
      </c>
      <c r="E15" s="6">
        <f t="shared" si="2"/>
        <v>0</v>
      </c>
      <c r="F15" s="6">
        <v>0</v>
      </c>
      <c r="G15" s="6">
        <v>0.2</v>
      </c>
      <c r="H15" s="6">
        <f t="shared" si="1"/>
        <v>0</v>
      </c>
      <c r="I15" s="6">
        <v>0</v>
      </c>
      <c r="J15"/>
    </row>
    <row r="16" spans="1:10" x14ac:dyDescent="0.2">
      <c r="A16" s="1" t="s">
        <v>22</v>
      </c>
      <c r="B16" s="6">
        <f>SUM(B11:B15)</f>
        <v>0</v>
      </c>
      <c r="C16" s="6"/>
      <c r="D16" s="6">
        <f>SUM(D11:D15)</f>
        <v>0</v>
      </c>
      <c r="E16" s="6">
        <v>89662.87</v>
      </c>
      <c r="F16" s="7">
        <v>89662.87</v>
      </c>
      <c r="G16" s="6"/>
      <c r="H16" s="6">
        <v>14365.08</v>
      </c>
      <c r="I16" s="7">
        <v>14365.08</v>
      </c>
      <c r="J16"/>
    </row>
    <row r="17" spans="1:10" x14ac:dyDescent="0.2">
      <c r="A17"/>
      <c r="B17" s="6"/>
      <c r="C17" s="6"/>
      <c r="D17" s="6"/>
      <c r="E17" s="6"/>
      <c r="F17" s="6"/>
      <c r="G17" s="6"/>
      <c r="H17" s="6"/>
      <c r="I17" s="6"/>
      <c r="J17"/>
    </row>
    <row r="18" spans="1:10" x14ac:dyDescent="0.2">
      <c r="A18" s="1" t="s">
        <v>17</v>
      </c>
      <c r="B18" s="6"/>
      <c r="C18" s="6"/>
      <c r="D18" s="6"/>
      <c r="E18" s="6"/>
      <c r="F18" s="6"/>
      <c r="G18" s="6"/>
      <c r="H18" s="6"/>
      <c r="I18" s="6"/>
      <c r="J18"/>
    </row>
    <row r="19" spans="1:10" x14ac:dyDescent="0.2">
      <c r="A19" t="s">
        <v>32</v>
      </c>
      <c r="B19" s="6">
        <v>0</v>
      </c>
      <c r="C19" s="6">
        <v>0.8</v>
      </c>
      <c r="D19" s="6">
        <f t="shared" si="0"/>
        <v>0</v>
      </c>
      <c r="E19" s="6">
        <v>29821678</v>
      </c>
      <c r="F19" s="6">
        <v>29821678</v>
      </c>
      <c r="G19" s="6">
        <v>0.2</v>
      </c>
      <c r="H19" s="6">
        <v>5964336</v>
      </c>
      <c r="I19" s="6">
        <v>5964336</v>
      </c>
      <c r="J19"/>
    </row>
    <row r="20" spans="1:10" s="9" customFormat="1" x14ac:dyDescent="0.2">
      <c r="A20" s="9" t="s">
        <v>47</v>
      </c>
      <c r="B20" s="11">
        <v>0</v>
      </c>
      <c r="C20" s="11">
        <v>1</v>
      </c>
      <c r="D20" s="11">
        <v>0</v>
      </c>
      <c r="E20" s="11">
        <v>-175000</v>
      </c>
      <c r="F20" s="11">
        <v>-175000</v>
      </c>
      <c r="G20" s="11">
        <v>0</v>
      </c>
      <c r="H20" s="11">
        <v>0</v>
      </c>
      <c r="I20" s="11">
        <v>0</v>
      </c>
    </row>
    <row r="21" spans="1:10" x14ac:dyDescent="0.2">
      <c r="A21" s="9" t="s">
        <v>33</v>
      </c>
      <c r="B21" s="6">
        <v>0</v>
      </c>
      <c r="C21" s="6">
        <v>0.8</v>
      </c>
      <c r="D21" s="6">
        <v>0</v>
      </c>
      <c r="E21" s="6">
        <v>751286</v>
      </c>
      <c r="F21" s="6">
        <v>751286</v>
      </c>
      <c r="G21" s="6">
        <v>0.2</v>
      </c>
      <c r="H21" s="6">
        <v>150197.20000000001</v>
      </c>
      <c r="I21" s="6">
        <v>150197.20000000001</v>
      </c>
      <c r="J21"/>
    </row>
    <row r="22" spans="1:10" x14ac:dyDescent="0.2">
      <c r="A22" s="9" t="s">
        <v>34</v>
      </c>
      <c r="B22" s="6">
        <v>0</v>
      </c>
      <c r="C22" s="6">
        <v>0.8</v>
      </c>
      <c r="D22" s="6">
        <f t="shared" si="0"/>
        <v>0</v>
      </c>
      <c r="E22" s="6">
        <v>61044</v>
      </c>
      <c r="F22" s="6">
        <v>161044</v>
      </c>
      <c r="G22" s="6">
        <v>0.2</v>
      </c>
      <c r="H22" s="6">
        <v>12137</v>
      </c>
      <c r="I22" s="6">
        <v>32137</v>
      </c>
      <c r="J22"/>
    </row>
    <row r="23" spans="1:10" x14ac:dyDescent="0.2">
      <c r="A23" s="9" t="s">
        <v>35</v>
      </c>
      <c r="B23" s="6">
        <v>0</v>
      </c>
      <c r="C23" s="6">
        <v>0.8</v>
      </c>
      <c r="D23" s="6">
        <f t="shared" ref="D23" si="7">SUM(B23*C23)</f>
        <v>0</v>
      </c>
      <c r="E23" s="6">
        <v>0</v>
      </c>
      <c r="F23" s="6">
        <v>319171</v>
      </c>
      <c r="G23" s="6">
        <v>0.2</v>
      </c>
      <c r="H23" s="6">
        <v>0</v>
      </c>
      <c r="I23" s="6">
        <v>63834</v>
      </c>
      <c r="J23"/>
    </row>
    <row r="24" spans="1:10" x14ac:dyDescent="0.2">
      <c r="A24" s="9" t="s">
        <v>43</v>
      </c>
      <c r="B24" s="6">
        <v>0</v>
      </c>
      <c r="C24" s="6">
        <v>0.8</v>
      </c>
      <c r="D24" s="6">
        <f t="shared" ref="D24" si="8">SUM(B24*C24)</f>
        <v>0</v>
      </c>
      <c r="E24" s="6">
        <v>0</v>
      </c>
      <c r="F24" s="6">
        <v>300000</v>
      </c>
      <c r="G24" s="6">
        <v>0.2</v>
      </c>
      <c r="H24" s="6">
        <v>0</v>
      </c>
      <c r="I24" s="6">
        <v>60000</v>
      </c>
      <c r="J24"/>
    </row>
    <row r="25" spans="1:10" x14ac:dyDescent="0.2">
      <c r="A25" s="9" t="s">
        <v>28</v>
      </c>
      <c r="B25" s="6">
        <v>0</v>
      </c>
      <c r="C25" s="6">
        <v>0.8</v>
      </c>
      <c r="D25" s="6">
        <v>0</v>
      </c>
      <c r="E25" s="6">
        <v>202000</v>
      </c>
      <c r="F25" s="6">
        <v>202000</v>
      </c>
      <c r="G25" s="6">
        <v>0.2</v>
      </c>
      <c r="H25" s="6">
        <v>40400</v>
      </c>
      <c r="I25" s="6">
        <v>40400</v>
      </c>
      <c r="J25"/>
    </row>
    <row r="26" spans="1:10" x14ac:dyDescent="0.2">
      <c r="A26" s="9" t="s">
        <v>29</v>
      </c>
      <c r="B26" s="6">
        <v>0</v>
      </c>
      <c r="C26" s="6">
        <v>1</v>
      </c>
      <c r="D26" s="6">
        <v>0</v>
      </c>
      <c r="E26" s="6">
        <v>303750</v>
      </c>
      <c r="F26" s="6">
        <v>303750</v>
      </c>
      <c r="G26" s="6">
        <v>0</v>
      </c>
      <c r="H26" s="6">
        <v>0</v>
      </c>
      <c r="I26" s="6">
        <v>0</v>
      </c>
      <c r="J26"/>
    </row>
    <row r="27" spans="1:10" x14ac:dyDescent="0.2">
      <c r="A27" s="9" t="s">
        <v>30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1</v>
      </c>
      <c r="H27" s="6">
        <v>0</v>
      </c>
      <c r="I27" s="6">
        <v>83371</v>
      </c>
      <c r="J27"/>
    </row>
    <row r="28" spans="1:10" x14ac:dyDescent="0.2">
      <c r="A28" s="9" t="s">
        <v>31</v>
      </c>
      <c r="B28" s="6">
        <v>0</v>
      </c>
      <c r="C28" s="6">
        <v>1</v>
      </c>
      <c r="D28" s="6">
        <v>0</v>
      </c>
      <c r="E28" s="6">
        <v>375000</v>
      </c>
      <c r="F28" s="6">
        <v>375000</v>
      </c>
      <c r="G28" s="6">
        <v>0</v>
      </c>
      <c r="H28" s="6">
        <v>0</v>
      </c>
      <c r="I28" s="6">
        <v>0</v>
      </c>
      <c r="J28"/>
    </row>
    <row r="29" spans="1:10" x14ac:dyDescent="0.2">
      <c r="A29" s="9" t="s">
        <v>46</v>
      </c>
      <c r="B29" s="6">
        <v>0</v>
      </c>
      <c r="C29" s="6">
        <v>1</v>
      </c>
      <c r="D29" s="6">
        <v>0</v>
      </c>
      <c r="E29" s="6">
        <v>-375000</v>
      </c>
      <c r="F29" s="6">
        <v>-375000</v>
      </c>
      <c r="G29" s="6">
        <v>0</v>
      </c>
      <c r="H29" s="6">
        <v>0</v>
      </c>
      <c r="I29" s="6">
        <v>0</v>
      </c>
      <c r="J29"/>
    </row>
    <row r="30" spans="1:10" x14ac:dyDescent="0.2">
      <c r="A30" s="9" t="s">
        <v>27</v>
      </c>
      <c r="B30" s="6">
        <v>0</v>
      </c>
      <c r="C30" s="6">
        <v>0.8</v>
      </c>
      <c r="D30" s="6">
        <f t="shared" si="0"/>
        <v>0</v>
      </c>
      <c r="E30" s="6">
        <f t="shared" si="2"/>
        <v>0</v>
      </c>
      <c r="F30" s="6">
        <v>100000</v>
      </c>
      <c r="G30" s="6">
        <v>0.2</v>
      </c>
      <c r="H30" s="6">
        <f t="shared" si="1"/>
        <v>0</v>
      </c>
      <c r="I30" s="6">
        <v>20000</v>
      </c>
      <c r="J30"/>
    </row>
    <row r="31" spans="1:10" x14ac:dyDescent="0.2">
      <c r="A31" s="1" t="s">
        <v>23</v>
      </c>
      <c r="B31" s="6">
        <f>SUM(B19:B30)</f>
        <v>0</v>
      </c>
      <c r="C31" s="6"/>
      <c r="D31" s="6">
        <f>SUM(D19:D30)</f>
        <v>0</v>
      </c>
      <c r="E31" s="6">
        <f>SUM(E19:E30)</f>
        <v>30964758</v>
      </c>
      <c r="F31" s="7">
        <f>SUM(F19:F30)</f>
        <v>31783929</v>
      </c>
      <c r="G31" s="6"/>
      <c r="H31" s="6">
        <v>5964336</v>
      </c>
      <c r="I31" s="7">
        <f>SUM(I19:I30)</f>
        <v>6414275.2000000002</v>
      </c>
      <c r="J31"/>
    </row>
    <row r="32" spans="1:10" x14ac:dyDescent="0.2">
      <c r="A32"/>
      <c r="B32" s="6"/>
      <c r="C32" s="6"/>
      <c r="D32" s="6"/>
      <c r="E32" s="6"/>
      <c r="F32" s="6"/>
      <c r="G32" s="6"/>
      <c r="H32" s="6"/>
      <c r="I32" s="6"/>
      <c r="J32"/>
    </row>
    <row r="33" spans="1:10" x14ac:dyDescent="0.2">
      <c r="A33" s="1" t="s">
        <v>18</v>
      </c>
      <c r="B33" s="6"/>
      <c r="C33" s="6"/>
      <c r="D33" s="6"/>
      <c r="E33" s="6"/>
      <c r="F33" s="6"/>
      <c r="G33" s="6"/>
      <c r="H33" s="6"/>
      <c r="I33" s="6"/>
      <c r="J33"/>
    </row>
    <row r="34" spans="1:10" x14ac:dyDescent="0.2">
      <c r="A34" t="s">
        <v>36</v>
      </c>
      <c r="B34" s="6">
        <v>0</v>
      </c>
      <c r="C34" s="6">
        <v>0</v>
      </c>
      <c r="D34" s="6">
        <f t="shared" si="0"/>
        <v>0</v>
      </c>
      <c r="E34" s="6">
        <f t="shared" si="2"/>
        <v>0</v>
      </c>
      <c r="F34" s="6">
        <v>0</v>
      </c>
      <c r="G34" s="6">
        <v>1</v>
      </c>
      <c r="H34" s="6">
        <v>400000</v>
      </c>
      <c r="I34" s="6">
        <v>400000</v>
      </c>
      <c r="J34"/>
    </row>
    <row r="35" spans="1:10" x14ac:dyDescent="0.2">
      <c r="A35"/>
      <c r="B35" s="6">
        <v>0</v>
      </c>
      <c r="C35" s="6">
        <v>0.8</v>
      </c>
      <c r="D35" s="6">
        <f t="shared" si="0"/>
        <v>0</v>
      </c>
      <c r="E35" s="6">
        <f t="shared" si="2"/>
        <v>0</v>
      </c>
      <c r="F35" s="6">
        <v>0</v>
      </c>
      <c r="G35" s="6">
        <v>0.2</v>
      </c>
      <c r="H35" s="6">
        <f t="shared" si="1"/>
        <v>0</v>
      </c>
      <c r="I35" s="6">
        <v>0</v>
      </c>
      <c r="J35"/>
    </row>
    <row r="36" spans="1:10" x14ac:dyDescent="0.2">
      <c r="A36"/>
      <c r="B36" s="6">
        <v>0</v>
      </c>
      <c r="C36" s="6">
        <v>0.8</v>
      </c>
      <c r="D36" s="6">
        <f t="shared" ref="D36" si="9">SUM(B36*C36)</f>
        <v>0</v>
      </c>
      <c r="E36" s="6">
        <f t="shared" si="2"/>
        <v>0</v>
      </c>
      <c r="F36" s="6">
        <v>0</v>
      </c>
      <c r="G36" s="6">
        <v>0.2</v>
      </c>
      <c r="H36" s="6">
        <f t="shared" ref="H36" si="10">SUM(B36*G36)</f>
        <v>0</v>
      </c>
      <c r="I36" s="6">
        <v>0</v>
      </c>
      <c r="J36"/>
    </row>
    <row r="37" spans="1:10" x14ac:dyDescent="0.2">
      <c r="A37"/>
      <c r="B37" s="6">
        <v>0</v>
      </c>
      <c r="C37" s="6">
        <v>0.8</v>
      </c>
      <c r="D37" s="6">
        <f t="shared" ref="D37" si="11">SUM(B37*C37)</f>
        <v>0</v>
      </c>
      <c r="E37" s="6">
        <f t="shared" si="2"/>
        <v>0</v>
      </c>
      <c r="F37" s="6">
        <v>0</v>
      </c>
      <c r="G37" s="6">
        <v>0.2</v>
      </c>
      <c r="H37" s="6">
        <f t="shared" ref="H37" si="12">SUM(B37*G37)</f>
        <v>0</v>
      </c>
      <c r="I37" s="6">
        <v>0</v>
      </c>
      <c r="J37"/>
    </row>
    <row r="38" spans="1:10" x14ac:dyDescent="0.2">
      <c r="A38"/>
      <c r="B38" s="6">
        <v>0</v>
      </c>
      <c r="C38" s="6">
        <v>0.8</v>
      </c>
      <c r="D38" s="6">
        <f t="shared" si="0"/>
        <v>0</v>
      </c>
      <c r="E38" s="6">
        <f t="shared" si="2"/>
        <v>0</v>
      </c>
      <c r="F38" s="6">
        <v>0</v>
      </c>
      <c r="G38" s="6">
        <v>0.2</v>
      </c>
      <c r="H38" s="6">
        <f t="shared" si="1"/>
        <v>0</v>
      </c>
      <c r="I38" s="6">
        <v>0</v>
      </c>
      <c r="J38"/>
    </row>
    <row r="39" spans="1:10" x14ac:dyDescent="0.2">
      <c r="A39" s="1" t="s">
        <v>24</v>
      </c>
      <c r="B39" s="6">
        <f>SUM(B34:B38)</f>
        <v>0</v>
      </c>
      <c r="C39" s="6"/>
      <c r="D39" s="6">
        <f>SUM(D34:D38)</f>
        <v>0</v>
      </c>
      <c r="E39" s="6">
        <v>0</v>
      </c>
      <c r="F39" s="6">
        <f>SUM(F34:F38)</f>
        <v>0</v>
      </c>
      <c r="G39" s="6"/>
      <c r="H39" s="6">
        <f>SUM(H34:H38)</f>
        <v>400000</v>
      </c>
      <c r="I39" s="7">
        <f>SUM(I34:I38)</f>
        <v>400000</v>
      </c>
      <c r="J39"/>
    </row>
    <row r="40" spans="1:10" x14ac:dyDescent="0.2">
      <c r="A40"/>
      <c r="B40" s="6"/>
      <c r="C40" s="6"/>
      <c r="D40" s="6"/>
      <c r="E40" s="6"/>
      <c r="F40" s="6"/>
      <c r="G40" s="6"/>
      <c r="H40" s="6"/>
      <c r="I40" s="6"/>
      <c r="J40"/>
    </row>
    <row r="41" spans="1:10" x14ac:dyDescent="0.2">
      <c r="A41" s="1" t="s">
        <v>19</v>
      </c>
      <c r="B41" s="6"/>
      <c r="C41" s="6"/>
      <c r="D41" s="6"/>
      <c r="E41" s="6"/>
      <c r="F41" s="6"/>
      <c r="G41" s="6"/>
      <c r="H41" s="6"/>
      <c r="I41" s="6"/>
      <c r="J41"/>
    </row>
    <row r="42" spans="1:10" x14ac:dyDescent="0.2">
      <c r="A42" s="9" t="s">
        <v>37</v>
      </c>
      <c r="B42" s="6">
        <v>0</v>
      </c>
      <c r="C42" s="6"/>
      <c r="D42" s="6">
        <v>0</v>
      </c>
      <c r="E42" s="6">
        <v>3708211.25</v>
      </c>
      <c r="F42" s="6">
        <v>3708211.25</v>
      </c>
      <c r="G42" s="6"/>
      <c r="H42" s="6">
        <v>1057945.32</v>
      </c>
      <c r="I42" s="6">
        <v>1057945.32</v>
      </c>
      <c r="J42"/>
    </row>
    <row r="43" spans="1:10" x14ac:dyDescent="0.2">
      <c r="A43" t="s">
        <v>7</v>
      </c>
      <c r="B43" s="6">
        <v>0</v>
      </c>
      <c r="C43" s="6">
        <v>0.8</v>
      </c>
      <c r="D43" s="6">
        <f t="shared" si="0"/>
        <v>0</v>
      </c>
      <c r="E43" s="6">
        <v>0</v>
      </c>
      <c r="F43" s="6">
        <v>385925</v>
      </c>
      <c r="G43" s="6">
        <v>0.2</v>
      </c>
      <c r="H43" s="6">
        <v>0</v>
      </c>
      <c r="I43" s="6">
        <v>77185</v>
      </c>
      <c r="J43"/>
    </row>
    <row r="44" spans="1:10" x14ac:dyDescent="0.2">
      <c r="A44" t="s">
        <v>8</v>
      </c>
      <c r="B44" s="6">
        <v>0</v>
      </c>
      <c r="C44" s="6">
        <v>0.8</v>
      </c>
      <c r="D44" s="6">
        <f t="shared" si="0"/>
        <v>0</v>
      </c>
      <c r="E44" s="6">
        <f t="shared" si="2"/>
        <v>0</v>
      </c>
      <c r="F44" s="6">
        <v>0</v>
      </c>
      <c r="G44" s="6">
        <v>0.2</v>
      </c>
      <c r="H44" s="6">
        <f t="shared" si="1"/>
        <v>0</v>
      </c>
      <c r="I44" s="6">
        <v>0</v>
      </c>
      <c r="J44"/>
    </row>
    <row r="45" spans="1:10" x14ac:dyDescent="0.2">
      <c r="A45" t="s">
        <v>38</v>
      </c>
      <c r="B45" s="6">
        <v>0</v>
      </c>
      <c r="C45" s="6"/>
      <c r="D45" s="6">
        <v>0</v>
      </c>
      <c r="E45" s="6"/>
      <c r="F45" s="6">
        <v>-242987</v>
      </c>
      <c r="G45" s="6"/>
      <c r="H45" s="6">
        <v>0</v>
      </c>
      <c r="I45" s="6">
        <v>242987</v>
      </c>
      <c r="J45"/>
    </row>
    <row r="46" spans="1:10" x14ac:dyDescent="0.2">
      <c r="A46" t="s">
        <v>40</v>
      </c>
      <c r="B46" s="6">
        <v>0</v>
      </c>
      <c r="C46" s="6"/>
      <c r="D46" s="6">
        <f t="shared" si="0"/>
        <v>0</v>
      </c>
      <c r="E46" s="6">
        <f t="shared" si="2"/>
        <v>0</v>
      </c>
      <c r="F46" s="6">
        <v>600000</v>
      </c>
      <c r="G46" s="6"/>
      <c r="H46" s="6">
        <f t="shared" si="1"/>
        <v>0</v>
      </c>
      <c r="I46" s="6">
        <v>-600000</v>
      </c>
      <c r="J46"/>
    </row>
    <row r="47" spans="1:10" x14ac:dyDescent="0.2">
      <c r="A47" t="s">
        <v>41</v>
      </c>
      <c r="B47" s="6">
        <v>0</v>
      </c>
      <c r="C47" s="6"/>
      <c r="D47" s="6">
        <v>0</v>
      </c>
      <c r="E47" s="6">
        <v>0</v>
      </c>
      <c r="F47" s="6">
        <v>78024</v>
      </c>
      <c r="G47" s="6"/>
      <c r="H47" s="6">
        <v>0</v>
      </c>
      <c r="I47" s="6">
        <v>-62419</v>
      </c>
      <c r="J47"/>
    </row>
    <row r="48" spans="1:10" x14ac:dyDescent="0.2">
      <c r="A48" t="s">
        <v>42</v>
      </c>
      <c r="B48" s="6">
        <v>0</v>
      </c>
      <c r="C48" s="6">
        <v>0</v>
      </c>
      <c r="D48" s="6">
        <f t="shared" si="0"/>
        <v>0</v>
      </c>
      <c r="E48" s="6">
        <f t="shared" si="2"/>
        <v>0</v>
      </c>
      <c r="F48" s="6">
        <v>0</v>
      </c>
      <c r="G48" s="6">
        <v>1</v>
      </c>
      <c r="H48" s="6">
        <f t="shared" si="1"/>
        <v>0</v>
      </c>
      <c r="I48" s="6">
        <v>100000</v>
      </c>
      <c r="J48"/>
    </row>
    <row r="49" spans="1:10" x14ac:dyDescent="0.2">
      <c r="A49" t="s">
        <v>9</v>
      </c>
      <c r="B49" s="6">
        <v>0</v>
      </c>
      <c r="C49" s="6">
        <v>1</v>
      </c>
      <c r="D49" s="6">
        <f t="shared" si="0"/>
        <v>0</v>
      </c>
      <c r="E49" s="6">
        <f t="shared" si="2"/>
        <v>0</v>
      </c>
      <c r="F49" s="6">
        <v>0</v>
      </c>
      <c r="G49" s="6">
        <v>0</v>
      </c>
      <c r="H49" s="6">
        <f t="shared" si="1"/>
        <v>0</v>
      </c>
      <c r="I49" s="6">
        <v>0</v>
      </c>
      <c r="J49"/>
    </row>
    <row r="50" spans="1:10" x14ac:dyDescent="0.2">
      <c r="A50" t="s">
        <v>10</v>
      </c>
      <c r="B50" s="6">
        <v>0</v>
      </c>
      <c r="C50" s="6">
        <v>1</v>
      </c>
      <c r="D50" s="6">
        <f t="shared" si="0"/>
        <v>0</v>
      </c>
      <c r="E50" s="6">
        <v>0</v>
      </c>
      <c r="F50" s="6">
        <v>820000</v>
      </c>
      <c r="G50" s="6">
        <v>0</v>
      </c>
      <c r="H50" s="6">
        <f t="shared" si="1"/>
        <v>0</v>
      </c>
      <c r="I50" s="6">
        <v>0</v>
      </c>
      <c r="J50"/>
    </row>
    <row r="51" spans="1:10" x14ac:dyDescent="0.2">
      <c r="A51" t="s">
        <v>11</v>
      </c>
      <c r="B51" s="6">
        <v>0</v>
      </c>
      <c r="C51" s="6">
        <v>1</v>
      </c>
      <c r="D51" s="6">
        <f t="shared" si="0"/>
        <v>0</v>
      </c>
      <c r="E51" s="6">
        <v>0</v>
      </c>
      <c r="F51" s="6">
        <v>25000</v>
      </c>
      <c r="G51" s="6">
        <v>0</v>
      </c>
      <c r="H51" s="6">
        <f t="shared" si="1"/>
        <v>0</v>
      </c>
      <c r="I51" s="6">
        <v>0</v>
      </c>
      <c r="J51"/>
    </row>
    <row r="52" spans="1:10" x14ac:dyDescent="0.2">
      <c r="A52" t="s">
        <v>12</v>
      </c>
      <c r="B52" s="6">
        <v>0</v>
      </c>
      <c r="C52" s="6">
        <v>0.8</v>
      </c>
      <c r="D52" s="6">
        <f t="shared" si="0"/>
        <v>0</v>
      </c>
      <c r="E52" s="6">
        <f t="shared" si="2"/>
        <v>0</v>
      </c>
      <c r="F52" s="6">
        <v>0</v>
      </c>
      <c r="G52" s="6">
        <v>0.2</v>
      </c>
      <c r="H52" s="6">
        <f t="shared" si="1"/>
        <v>0</v>
      </c>
      <c r="I52" s="6">
        <v>0</v>
      </c>
      <c r="J52"/>
    </row>
    <row r="53" spans="1:10" x14ac:dyDescent="0.2">
      <c r="A53" t="s">
        <v>13</v>
      </c>
      <c r="B53" s="6">
        <v>0</v>
      </c>
      <c r="C53" s="6">
        <v>0.8</v>
      </c>
      <c r="D53" s="6">
        <f t="shared" si="0"/>
        <v>0</v>
      </c>
      <c r="E53" s="6">
        <v>0</v>
      </c>
      <c r="F53" s="6">
        <v>82000</v>
      </c>
      <c r="G53" s="6">
        <v>0.2</v>
      </c>
      <c r="H53" s="6">
        <v>0</v>
      </c>
      <c r="I53" s="6">
        <v>17000</v>
      </c>
      <c r="J53"/>
    </row>
    <row r="54" spans="1:10" x14ac:dyDescent="0.2">
      <c r="A54" t="s">
        <v>48</v>
      </c>
      <c r="B54" s="6">
        <v>0</v>
      </c>
      <c r="C54" s="6">
        <v>0.8</v>
      </c>
      <c r="D54" s="6">
        <f t="shared" si="0"/>
        <v>0</v>
      </c>
      <c r="E54" s="6">
        <f t="shared" si="2"/>
        <v>0</v>
      </c>
      <c r="F54" s="6">
        <v>0</v>
      </c>
      <c r="G54" s="6">
        <v>0.2</v>
      </c>
      <c r="H54" s="6">
        <f t="shared" si="1"/>
        <v>0</v>
      </c>
      <c r="I54" s="6">
        <v>0</v>
      </c>
      <c r="J54"/>
    </row>
    <row r="55" spans="1:10" x14ac:dyDescent="0.2">
      <c r="A55" t="s">
        <v>14</v>
      </c>
      <c r="B55" s="6">
        <v>0</v>
      </c>
      <c r="C55" s="6">
        <v>1</v>
      </c>
      <c r="D55" s="6">
        <f t="shared" si="0"/>
        <v>0</v>
      </c>
      <c r="E55" s="6">
        <v>0</v>
      </c>
      <c r="F55" s="6">
        <v>413000</v>
      </c>
      <c r="G55" s="6">
        <v>0</v>
      </c>
      <c r="H55" s="6">
        <f t="shared" si="1"/>
        <v>0</v>
      </c>
      <c r="I55" s="6">
        <v>0</v>
      </c>
      <c r="J55"/>
    </row>
    <row r="56" spans="1:10" x14ac:dyDescent="0.2">
      <c r="A56" s="1" t="s">
        <v>25</v>
      </c>
      <c r="B56" s="6">
        <v>0</v>
      </c>
      <c r="C56" s="6"/>
      <c r="D56" s="6">
        <f>SUM(D43:D55)</f>
        <v>0</v>
      </c>
      <c r="E56" s="6">
        <f>SUM(E42:E55)</f>
        <v>3708211.25</v>
      </c>
      <c r="F56" s="7">
        <f>SUM(F42:F55)</f>
        <v>5869173.25</v>
      </c>
      <c r="G56" s="6"/>
      <c r="H56" s="6">
        <v>1057945.32</v>
      </c>
      <c r="I56" s="7">
        <f>SUM(I42:I55)</f>
        <v>832698.32000000007</v>
      </c>
      <c r="J56"/>
    </row>
    <row r="57" spans="1:10" x14ac:dyDescent="0.2">
      <c r="A57"/>
      <c r="B57" s="6"/>
      <c r="C57" s="6"/>
      <c r="D57" s="6"/>
      <c r="E57" s="6"/>
      <c r="F57" s="6"/>
      <c r="G57" s="6"/>
      <c r="H57" s="6"/>
      <c r="I57" s="6"/>
      <c r="J57"/>
    </row>
    <row r="58" spans="1:10" x14ac:dyDescent="0.2">
      <c r="A58" s="1" t="s">
        <v>20</v>
      </c>
      <c r="B58" s="6">
        <f>SUM(B56+B39+B31+B16+B8)</f>
        <v>0</v>
      </c>
      <c r="C58" s="6"/>
      <c r="D58" s="6">
        <f>SUM(D56+D39+D31+D16+D8)</f>
        <v>0</v>
      </c>
      <c r="E58" s="6">
        <f>SUM(E56+E39+E31+E16+E8)</f>
        <v>39612632.119999997</v>
      </c>
      <c r="F58" s="7">
        <f>SUM(F56+F39+F31+F16+F8)</f>
        <v>41492765.119999997</v>
      </c>
      <c r="G58" s="6"/>
      <c r="H58" s="6">
        <f>SUM(H56+H39+H31+H16+H8)</f>
        <v>7436646.4000000004</v>
      </c>
      <c r="I58" s="7">
        <f>SUM(I56+I39+I31+I16+I8)</f>
        <v>8761338.6000000015</v>
      </c>
      <c r="J58"/>
    </row>
    <row r="59" spans="1:10" x14ac:dyDescent="0.2">
      <c r="A59"/>
      <c r="B59" s="6"/>
      <c r="C59" s="6"/>
      <c r="D59" s="6"/>
      <c r="E59" s="6"/>
      <c r="F59" s="6"/>
      <c r="G59" s="6"/>
      <c r="H59" s="6"/>
      <c r="I59" s="6"/>
      <c r="J59"/>
    </row>
    <row r="60" spans="1:10" s="1" customFormat="1" x14ac:dyDescent="0.2">
      <c r="A60" s="1" t="s">
        <v>26</v>
      </c>
      <c r="B60" s="7"/>
      <c r="C60" s="7"/>
      <c r="D60" s="7"/>
      <c r="F60" s="7">
        <v>40881300</v>
      </c>
      <c r="G60" s="7"/>
      <c r="I60" s="7">
        <v>8624086</v>
      </c>
    </row>
    <row r="61" spans="1:10" s="1" customFormat="1" x14ac:dyDescent="0.2">
      <c r="A61" s="1" t="s">
        <v>45</v>
      </c>
      <c r="B61" s="7"/>
      <c r="C61" s="7"/>
      <c r="D61" s="7"/>
      <c r="F61" s="7">
        <v>250000</v>
      </c>
      <c r="G61" s="7"/>
      <c r="I61" s="7">
        <v>0</v>
      </c>
    </row>
    <row r="62" spans="1:10" x14ac:dyDescent="0.2">
      <c r="A62"/>
      <c r="B62" s="6"/>
      <c r="C62" s="6"/>
      <c r="D62" s="6"/>
      <c r="E62" s="6"/>
      <c r="F62" s="6"/>
      <c r="G62" s="6"/>
      <c r="H62" s="6"/>
      <c r="I62" s="6"/>
      <c r="J62"/>
    </row>
    <row r="63" spans="1:10" x14ac:dyDescent="0.2">
      <c r="A63" s="1" t="s">
        <v>44</v>
      </c>
      <c r="B63" s="6"/>
      <c r="C63" s="6"/>
      <c r="D63" s="6"/>
      <c r="E63" s="6"/>
      <c r="F63" s="10">
        <f>SUM(F60+F61-F58)</f>
        <v>-361465.11999999732</v>
      </c>
      <c r="G63" s="6"/>
      <c r="H63" s="6"/>
      <c r="I63" s="10">
        <f>SUM(I60+I61-I58)</f>
        <v>-137252.60000000149</v>
      </c>
      <c r="J63"/>
    </row>
    <row r="64" spans="1:10" x14ac:dyDescent="0.2">
      <c r="A64"/>
      <c r="B64" s="6"/>
      <c r="C64" s="6"/>
      <c r="D64" s="6"/>
      <c r="E64" s="6"/>
      <c r="F64" s="6"/>
      <c r="G64" s="6"/>
      <c r="H64" s="6"/>
      <c r="I64" s="6"/>
      <c r="J64"/>
    </row>
    <row r="65" spans="1:10" x14ac:dyDescent="0.2">
      <c r="A65"/>
      <c r="B65" s="6"/>
      <c r="C65" s="6"/>
      <c r="D65" s="6"/>
      <c r="E65" s="6"/>
      <c r="F65" s="6"/>
      <c r="G65" s="6"/>
      <c r="H65" s="6"/>
      <c r="I65" s="6"/>
      <c r="J65"/>
    </row>
    <row r="66" spans="1:10" x14ac:dyDescent="0.2">
      <c r="A66"/>
      <c r="B66" s="6"/>
      <c r="C66" s="6"/>
      <c r="D66" s="6"/>
      <c r="E66" s="6"/>
      <c r="F66" s="6"/>
      <c r="G66" s="6"/>
      <c r="H66" s="6"/>
      <c r="I66" s="6"/>
      <c r="J66"/>
    </row>
    <row r="67" spans="1:10" x14ac:dyDescent="0.2">
      <c r="A67"/>
      <c r="B67" s="6"/>
      <c r="C67" s="6"/>
      <c r="D67" s="6"/>
      <c r="E67" s="6"/>
      <c r="F67" s="6"/>
      <c r="G67" s="6"/>
      <c r="H67" s="6"/>
      <c r="I67" s="6"/>
      <c r="J67"/>
    </row>
    <row r="68" spans="1:10" x14ac:dyDescent="0.2">
      <c r="A68"/>
      <c r="B68" s="6"/>
      <c r="C68" s="6"/>
      <c r="D68" s="6"/>
      <c r="E68" s="6"/>
      <c r="F68" s="6"/>
      <c r="G68" s="6"/>
      <c r="H68" s="6"/>
      <c r="I68" s="6"/>
      <c r="J68"/>
    </row>
    <row r="69" spans="1:10" x14ac:dyDescent="0.2">
      <c r="A69"/>
      <c r="B69" s="6"/>
      <c r="C69" s="6"/>
      <c r="D69" s="6"/>
      <c r="E69" s="6"/>
      <c r="F69" s="6"/>
      <c r="G69" s="6"/>
      <c r="H69" s="6"/>
      <c r="I69" s="6"/>
      <c r="J69"/>
    </row>
    <row r="70" spans="1:10" x14ac:dyDescent="0.2">
      <c r="A70"/>
      <c r="B70" s="6"/>
      <c r="C70" s="6"/>
      <c r="D70" s="6"/>
      <c r="E70" s="6"/>
      <c r="F70" s="6"/>
      <c r="G70" s="6"/>
      <c r="H70" s="6"/>
      <c r="I70" s="6"/>
      <c r="J70"/>
    </row>
    <row r="71" spans="1:10" x14ac:dyDescent="0.2">
      <c r="A71"/>
      <c r="B71" s="6"/>
      <c r="C71" s="6"/>
      <c r="D71" s="6"/>
      <c r="E71" s="6"/>
      <c r="F71" s="6"/>
      <c r="G71" s="6"/>
      <c r="H71" s="6"/>
      <c r="I71" s="6"/>
      <c r="J71"/>
    </row>
    <row r="72" spans="1:10" x14ac:dyDescent="0.2">
      <c r="A72"/>
      <c r="B72" s="6"/>
      <c r="C72" s="6"/>
      <c r="D72" s="6"/>
      <c r="E72" s="6"/>
      <c r="F72" s="6"/>
      <c r="G72" s="6"/>
      <c r="H72" s="6"/>
      <c r="I72" s="6"/>
      <c r="J72"/>
    </row>
    <row r="73" spans="1:10" x14ac:dyDescent="0.2">
      <c r="A73"/>
      <c r="B73" s="6"/>
      <c r="C73" s="6"/>
      <c r="D73" s="6"/>
      <c r="E73" s="6"/>
      <c r="F73" s="6"/>
      <c r="G73" s="6"/>
      <c r="H73" s="6"/>
      <c r="I73" s="6"/>
      <c r="J73"/>
    </row>
    <row r="74" spans="1:10" x14ac:dyDescent="0.2">
      <c r="B74" s="8"/>
      <c r="C74" s="8"/>
      <c r="D74" s="8"/>
      <c r="E74" s="8"/>
      <c r="F74" s="8"/>
      <c r="G74" s="8"/>
      <c r="H74" s="8"/>
      <c r="I74" s="8"/>
    </row>
    <row r="75" spans="1:10" x14ac:dyDescent="0.2">
      <c r="B75" s="8"/>
      <c r="C75" s="8"/>
      <c r="D75" s="8"/>
      <c r="E75" s="8"/>
      <c r="F75" s="8"/>
      <c r="G75" s="8"/>
      <c r="H75" s="8"/>
      <c r="I75" s="8"/>
    </row>
    <row r="76" spans="1:10" x14ac:dyDescent="0.2">
      <c r="B76" s="8"/>
      <c r="C76" s="8"/>
      <c r="D76" s="8"/>
      <c r="E76" s="8"/>
      <c r="F76" s="8"/>
      <c r="G76" s="8"/>
      <c r="H76" s="8"/>
      <c r="I76" s="8"/>
    </row>
    <row r="77" spans="1:10" x14ac:dyDescent="0.2">
      <c r="B77" s="8"/>
      <c r="C77" s="8"/>
      <c r="D77" s="8"/>
      <c r="E77" s="8"/>
      <c r="F77" s="8"/>
      <c r="G77" s="8"/>
      <c r="H77" s="8"/>
      <c r="I77" s="8"/>
    </row>
    <row r="78" spans="1:10" x14ac:dyDescent="0.2">
      <c r="B78" s="8"/>
      <c r="C78" s="8"/>
      <c r="D78" s="8"/>
      <c r="E78" s="8"/>
      <c r="F78" s="8"/>
      <c r="G78" s="8"/>
      <c r="H78" s="8"/>
      <c r="I78" s="8"/>
    </row>
    <row r="79" spans="1:10" x14ac:dyDescent="0.2">
      <c r="B79" s="8"/>
      <c r="C79" s="8"/>
      <c r="D79" s="8"/>
      <c r="E79" s="8"/>
      <c r="F79" s="8"/>
      <c r="G79" s="8"/>
      <c r="H79" s="8"/>
      <c r="I79" s="8"/>
    </row>
  </sheetData>
  <printOptions gridLines="1"/>
  <pageMargins left="0.59055118110236227" right="0.23622047244094491" top="0.78740157480314965" bottom="0.78740157480314965" header="0.27559055118110237" footer="0.27559055118110237"/>
  <pageSetup paperSize="8" orientation="portrait" horizontalDpi="4294967292" r:id="rId1"/>
  <headerFooter>
    <oddHeader>&amp;L&amp;"-,Fed"&amp;12Varde Kommune
Ansager Områdecenter&amp;C&amp;"-,Fed"&amp;12Fremdisponeret byggeregnskab
&amp;R&amp;G</oddHeader>
    <oddFooter>&amp;L&amp;8&amp;F
21. januar 2013&amp;R&amp;8&amp;P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7F2185FCCCA4BB401368EB61DF90C" ma:contentTypeVersion="0" ma:contentTypeDescription="Opret et nyt dokument." ma:contentTypeScope="" ma:versionID="7af7d8f4b667ea386d64f327170c89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00F6AF-A1B6-4142-9604-0593533AF001}"/>
</file>

<file path=customXml/itemProps2.xml><?xml version="1.0" encoding="utf-8"?>
<ds:datastoreItem xmlns:ds="http://schemas.openxmlformats.org/officeDocument/2006/customXml" ds:itemID="{01A3E983-D501-4369-9249-464CACC57BA7}"/>
</file>

<file path=customXml/itemProps3.xml><?xml version="1.0" encoding="utf-8"?>
<ds:datastoreItem xmlns:ds="http://schemas.openxmlformats.org/officeDocument/2006/customXml" ds:itemID="{61B92E27-5919-48AD-B288-62B8673CBE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Mosegaard Hauge</dc:creator>
  <cp:lastModifiedBy>Søren Ejsing</cp:lastModifiedBy>
  <cp:lastPrinted>2013-01-25T08:22:23Z</cp:lastPrinted>
  <dcterms:created xsi:type="dcterms:W3CDTF">2011-08-31T21:54:11Z</dcterms:created>
  <dcterms:modified xsi:type="dcterms:W3CDTF">2013-01-25T08:22:30Z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0x010100E887F2185FCCCA4BB401368EB61DF90C</vt:lpwstr>
  </property>
</Properties>
</file>